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0" yWindow="0" windowWidth="23085" windowHeight="10185"/>
  </bookViews>
  <sheets>
    <sheet name="Sheet1" sheetId="1" r:id="rId1"/>
  </sheets>
  <definedNames>
    <definedName name="_xlnm.Print_Area" localSheetId="0">Sheet1!$A$1:$E$81</definedName>
    <definedName name="_xlnm.Print_Titles" localSheetId="0">Sheet1!$12:$16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9" i="1"/>
  <c r="K19" i="1" s="1"/>
  <c r="K23" i="1" s="1"/>
  <c r="K10" i="1"/>
  <c r="K11" i="1"/>
  <c r="K12" i="1"/>
  <c r="K13" i="1"/>
  <c r="K14" i="1"/>
  <c r="K15" i="1"/>
  <c r="K7" i="1"/>
  <c r="K8" i="1"/>
  <c r="K21" i="1"/>
  <c r="E77" i="1" l="1"/>
  <c r="E78" i="1" s="1"/>
  <c r="B78" i="1" s="1"/>
  <c r="D11" i="1" s="1"/>
  <c r="E8" i="1"/>
  <c r="E9" i="1" l="1"/>
  <c r="E11" i="1" s="1"/>
</calcChain>
</file>

<file path=xl/sharedStrings.xml><?xml version="1.0" encoding="utf-8"?>
<sst xmlns="http://schemas.openxmlformats.org/spreadsheetml/2006/main" count="202" uniqueCount="131">
  <si>
    <t>ROE (9.25%) and Debt Change (5.21%)</t>
  </si>
  <si>
    <t>Annual Incentive Plan</t>
  </si>
  <si>
    <t>Remove Prepaid Pension</t>
  </si>
  <si>
    <t>Lobbying Expense</t>
  </si>
  <si>
    <t>Civic Memberships</t>
  </si>
  <si>
    <t>Challenge Grants</t>
  </si>
  <si>
    <t>DSM, Blue Sky, Project Silver</t>
  </si>
  <si>
    <t>RMP NPC Update</t>
  </si>
  <si>
    <t>Wind Integration - OATT Collections</t>
  </si>
  <si>
    <t>Removal of Market Caps</t>
  </si>
  <si>
    <t>CAISO Energy Imbalance Market Benefits</t>
  </si>
  <si>
    <t>Remove Constellation Purchase</t>
  </si>
  <si>
    <t>DC Intertie</t>
  </si>
  <si>
    <t>Heat Rate Deration</t>
  </si>
  <si>
    <t>Lake Side 2 and Naughton 3 Gas EFOR</t>
  </si>
  <si>
    <t>Lake Side 1 EFOR</t>
  </si>
  <si>
    <t>Startup Energy</t>
  </si>
  <si>
    <t>Line Losses</t>
  </si>
  <si>
    <t>Solar Integration Charges</t>
  </si>
  <si>
    <t>Uncollectible Account Expense</t>
  </si>
  <si>
    <t>Legal Expense (USA v Williams)</t>
  </si>
  <si>
    <t>Legal &amp; O&amp;M (Wood Hollow Fire)</t>
  </si>
  <si>
    <t>REC Revenue Update</t>
  </si>
  <si>
    <t>Lease Expense</t>
  </si>
  <si>
    <t>Sub-Lease Revenue</t>
  </si>
  <si>
    <t>Cottonwood Coal Lease</t>
  </si>
  <si>
    <t>Lake Side Combustion Overhaul</t>
  </si>
  <si>
    <t>Chehalis CSA Variable Fee</t>
  </si>
  <si>
    <t>FERC 1019</t>
  </si>
  <si>
    <t>"Unclassified Plant"</t>
  </si>
  <si>
    <t>N1 New rev</t>
  </si>
  <si>
    <t>FC200 to 300 Replacement</t>
  </si>
  <si>
    <t>Mill Fork south lease</t>
  </si>
  <si>
    <t>Casper Outer loop</t>
  </si>
  <si>
    <t>Sigurd Red Butte</t>
  </si>
  <si>
    <t>City Creek</t>
  </si>
  <si>
    <t>Bridger and Trapper Update</t>
  </si>
  <si>
    <t>RMP Requested Increase</t>
  </si>
  <si>
    <t>DPU Adjustment</t>
  </si>
  <si>
    <t>Peterson</t>
  </si>
  <si>
    <t>Oman</t>
  </si>
  <si>
    <t>Powell</t>
  </si>
  <si>
    <t>Orton</t>
  </si>
  <si>
    <t>RMP</t>
  </si>
  <si>
    <t>Evans</t>
  </si>
  <si>
    <t>Witness</t>
  </si>
  <si>
    <t>Thomson</t>
  </si>
  <si>
    <t>Davis</t>
  </si>
  <si>
    <t>Croft</t>
  </si>
  <si>
    <t>Hahn</t>
  </si>
  <si>
    <t>DPU 1.0</t>
  </si>
  <si>
    <t>DPU 7</t>
  </si>
  <si>
    <t>DPU 2</t>
  </si>
  <si>
    <t>DPU 8.1</t>
  </si>
  <si>
    <t>DPU 8.2</t>
  </si>
  <si>
    <t>DPU 8.3</t>
  </si>
  <si>
    <t>DPU 8.4</t>
  </si>
  <si>
    <t>DPU 4</t>
  </si>
  <si>
    <t>DPU 6.1</t>
  </si>
  <si>
    <t>DPU 6.2</t>
  </si>
  <si>
    <t>DPU 6.3</t>
  </si>
  <si>
    <t>DPU 9.1</t>
  </si>
  <si>
    <t>DPU 9.2</t>
  </si>
  <si>
    <t>DPU 9.3</t>
  </si>
  <si>
    <t>DPU 9.4</t>
  </si>
  <si>
    <t>DPU 5.6</t>
  </si>
  <si>
    <t>DPU 5.7</t>
  </si>
  <si>
    <t>DPU 5.8</t>
  </si>
  <si>
    <t>DPU 5.1</t>
  </si>
  <si>
    <t>DPU 5.2</t>
  </si>
  <si>
    <t>DPU 5.3</t>
  </si>
  <si>
    <t>DPU 5.4</t>
  </si>
  <si>
    <t>DPU 5.5</t>
  </si>
  <si>
    <t>DPU 5.9</t>
  </si>
  <si>
    <t xml:space="preserve">Pomona Heights 230 kv Ring Bus </t>
  </si>
  <si>
    <t>Soda Spillway Gate</t>
  </si>
  <si>
    <t>Yale Upper Rock Block</t>
  </si>
  <si>
    <t>Swift Main Net</t>
  </si>
  <si>
    <t>Swift Side Nets</t>
  </si>
  <si>
    <t>Wallowa Falls</t>
  </si>
  <si>
    <t>U1 FGD inlet Duct Header</t>
  </si>
  <si>
    <t>U12 Comb Trubine Exhaust Cylinder</t>
  </si>
  <si>
    <t>U3 Primary Superheater Mid Span</t>
  </si>
  <si>
    <t>U3 OH Waterwall Tube replace CY15</t>
  </si>
  <si>
    <t>Bigfork Penstock 3</t>
  </si>
  <si>
    <t>EMS/SCADA Replacement/upgrade</t>
  </si>
  <si>
    <t>Vehicle Replacement</t>
  </si>
  <si>
    <t>Hydro Vehicles  2015</t>
  </si>
  <si>
    <t>Whetstone 230-115kv phase 1</t>
  </si>
  <si>
    <t>West Point 138 kv line and 40 MVA DSTP</t>
  </si>
  <si>
    <t>West Point 138 kv line and 40 MVA TRNP</t>
  </si>
  <si>
    <t>JB U3 Small Projects</t>
  </si>
  <si>
    <t>DPU Updates Depreciation Expense</t>
  </si>
  <si>
    <t>DPU Updates EPIS</t>
  </si>
  <si>
    <t>DPU Updates Depreciation Reserve</t>
  </si>
  <si>
    <t>DPU 3/5.10</t>
  </si>
  <si>
    <t>DPU 3/5.11</t>
  </si>
  <si>
    <t>DPU 3/5.12</t>
  </si>
  <si>
    <t>DPU 3/5.13</t>
  </si>
  <si>
    <t>DPU 3/5.14</t>
  </si>
  <si>
    <t>DPU 3/5.15</t>
  </si>
  <si>
    <t>DPU 3/5.16</t>
  </si>
  <si>
    <t>DPU 3/5.17</t>
  </si>
  <si>
    <t>DPU 3/5.18</t>
  </si>
  <si>
    <t>DPU 3/5.19</t>
  </si>
  <si>
    <t>DPU 3/5.20</t>
  </si>
  <si>
    <t>DPU 3/5.21</t>
  </si>
  <si>
    <t>DPU 3/5.22</t>
  </si>
  <si>
    <t>DPU 3/5.23</t>
  </si>
  <si>
    <t>DPU 3/5.24</t>
  </si>
  <si>
    <t>DPU 3/5.27</t>
  </si>
  <si>
    <t>DPU 3/5.29</t>
  </si>
  <si>
    <t>DPU 3/5.28</t>
  </si>
  <si>
    <t>DPU 3/5.30</t>
  </si>
  <si>
    <t>DPU 3/5.31</t>
  </si>
  <si>
    <t>DPU 3/5.32</t>
  </si>
  <si>
    <t>DPU 3/5.33</t>
  </si>
  <si>
    <t>DPU 3/5.25</t>
  </si>
  <si>
    <t>DPU 3/5.26</t>
  </si>
  <si>
    <t>Division Adjustments and Revenue Requirement Change</t>
  </si>
  <si>
    <t>Exhibit Number</t>
  </si>
  <si>
    <t>Adjustment Description</t>
  </si>
  <si>
    <t>Division Adjustments Total</t>
  </si>
  <si>
    <t>Total Division Adjustments*</t>
  </si>
  <si>
    <t>* Includes RMP NPC Update</t>
  </si>
  <si>
    <t>NA</t>
  </si>
  <si>
    <t>Abdulle</t>
  </si>
  <si>
    <t>Smith</t>
  </si>
  <si>
    <t>Total</t>
  </si>
  <si>
    <t>RMP Update</t>
  </si>
  <si>
    <t>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</si>
</sst>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164" fontId="0" fillId="0" borderId="0" xfId="1" applyNumberFormat="1" applyFont="1" applyFill="1"/>
    <xf numFmtId="165" fontId="0" fillId="0" borderId="0" xfId="3" applyNumberFormat="1" applyFont="1"/>
    <xf numFmtId="0" fontId="0" fillId="0" borderId="1" xfId="0" applyBorder="1"/>
    <xf numFmtId="0" fontId="3" fillId="0" borderId="1" xfId="0" applyFont="1" applyBorder="1"/>
    <xf numFmtId="2" fontId="0" fillId="0" borderId="0" xfId="0" applyNumberFormat="1" applyAlignment="1">
      <alignment horizontal="right" indent="1"/>
    </xf>
    <xf numFmtId="0" fontId="3" fillId="0" borderId="0" xfId="0" applyFont="1" applyAlignment="1">
      <alignment horizontal="right" indent="2"/>
    </xf>
    <xf numFmtId="0" fontId="5" fillId="0" borderId="0" xfId="0" applyFont="1"/>
    <xf numFmtId="164" fontId="0" fillId="0" borderId="1" xfId="1" applyNumberFormat="1" applyFont="1" applyFill="1" applyBorder="1"/>
    <xf numFmtId="165" fontId="0" fillId="0" borderId="0" xfId="0" applyNumberFormat="1"/>
    <xf numFmtId="164" fontId="0" fillId="0" borderId="1" xfId="0" applyNumberForma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164" fontId="0" fillId="0" borderId="2" xfId="0" applyNumberFormat="1" applyBorder="1"/>
    <xf numFmtId="0" fontId="0" fillId="0" borderId="2" xfId="0" applyBorder="1"/>
    <xf numFmtId="0" fontId="6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80"/>
  <sheetViews>
    <sheetView tabSelected="1" zoomScale="130" zoomScaleNormal="130" zoomScaleSheetLayoutView="85" workbookViewId="0">
      <selection activeCell="K7" sqref="K7"/>
    </sheetView>
  </sheetViews>
  <sheetFormatPr defaultRowHeight="15" x14ac:dyDescent="0.25"/>
  <cols>
    <col min="1" max="1" width="6.140625" customWidth="1"/>
    <col min="2" max="2" width="41.28515625" bestFit="1" customWidth="1"/>
    <col min="3" max="3" width="17.28515625" bestFit="1" customWidth="1"/>
    <col min="4" max="4" width="11.28515625" bestFit="1" customWidth="1"/>
    <col min="5" max="5" width="15.7109375" bestFit="1" customWidth="1"/>
    <col min="6" max="6" width="10.140625" bestFit="1" customWidth="1"/>
    <col min="11" max="11" width="13.7109375" customWidth="1"/>
  </cols>
  <sheetData>
    <row r="5" spans="1:11" ht="23.25" x14ac:dyDescent="0.35">
      <c r="B5" s="22" t="s">
        <v>119</v>
      </c>
      <c r="C5" s="22"/>
      <c r="D5" s="22"/>
      <c r="E5" s="22"/>
    </row>
    <row r="7" spans="1:11" x14ac:dyDescent="0.25">
      <c r="D7" s="10" t="s">
        <v>37</v>
      </c>
      <c r="E7" s="7">
        <v>76252101.188509524</v>
      </c>
      <c r="I7">
        <v>1</v>
      </c>
      <c r="J7" t="s">
        <v>39</v>
      </c>
      <c r="K7" s="18">
        <f>SUMIFS($E$17:$E$75,$D$17:$D$75,J7)</f>
        <v>-39753565.214342855</v>
      </c>
    </row>
    <row r="8" spans="1:11" x14ac:dyDescent="0.25">
      <c r="B8" s="2"/>
      <c r="D8" s="10" t="s">
        <v>7</v>
      </c>
      <c r="E8" s="3">
        <f>E24</f>
        <v>-4949096.4543112777</v>
      </c>
      <c r="I8">
        <v>2</v>
      </c>
      <c r="J8" t="s">
        <v>40</v>
      </c>
      <c r="K8" s="18">
        <f>SUMIFS($E$17:$E$75,$D$17:$D$75,J8)</f>
        <v>-580115.98394105583</v>
      </c>
    </row>
    <row r="9" spans="1:11" ht="15.75" thickBot="1" x14ac:dyDescent="0.3">
      <c r="B9" s="2"/>
      <c r="D9" s="10" t="s">
        <v>122</v>
      </c>
      <c r="E9" s="15">
        <f>E77-E8</f>
        <v>-76388931.295079216</v>
      </c>
      <c r="I9">
        <v>3</v>
      </c>
      <c r="J9" t="s">
        <v>41</v>
      </c>
      <c r="K9" s="18">
        <f t="shared" ref="K9:K15" si="0">SUMIFS($E$17:$E$75,$D$17:$D$75,J9)</f>
        <v>-7040326.6921589039</v>
      </c>
    </row>
    <row r="10" spans="1:11" x14ac:dyDescent="0.25">
      <c r="B10" s="2"/>
      <c r="D10" s="10"/>
      <c r="E10" s="3"/>
      <c r="I10">
        <v>4</v>
      </c>
      <c r="J10" t="s">
        <v>42</v>
      </c>
      <c r="K10" s="18">
        <f t="shared" si="0"/>
        <v>-327949.04412816092</v>
      </c>
    </row>
    <row r="11" spans="1:11" x14ac:dyDescent="0.25">
      <c r="B11" s="2"/>
      <c r="D11" s="10" t="str">
        <f>B78</f>
        <v>Division Revenue Requirement Decrease</v>
      </c>
      <c r="E11" s="7">
        <f>SUM(E7:E9)</f>
        <v>-5085926.5608809739</v>
      </c>
      <c r="I11">
        <v>5</v>
      </c>
      <c r="J11" t="s">
        <v>44</v>
      </c>
      <c r="K11" s="18">
        <f t="shared" si="0"/>
        <v>-18873287.216869939</v>
      </c>
    </row>
    <row r="12" spans="1:11" x14ac:dyDescent="0.25">
      <c r="B12" s="2"/>
      <c r="D12" s="10"/>
      <c r="E12" s="7"/>
      <c r="I12">
        <v>6</v>
      </c>
      <c r="J12" t="s">
        <v>46</v>
      </c>
      <c r="K12" s="18">
        <f t="shared" si="0"/>
        <v>-1735401.4080686835</v>
      </c>
    </row>
    <row r="13" spans="1:11" x14ac:dyDescent="0.25">
      <c r="B13" s="2"/>
      <c r="D13" s="10"/>
      <c r="E13" s="7"/>
      <c r="I13">
        <v>7</v>
      </c>
      <c r="J13" t="s">
        <v>47</v>
      </c>
      <c r="K13" s="18">
        <f t="shared" si="0"/>
        <v>-331834.79925063113</v>
      </c>
    </row>
    <row r="14" spans="1:11" x14ac:dyDescent="0.25">
      <c r="B14" s="2"/>
      <c r="D14" s="10"/>
      <c r="E14" s="7"/>
      <c r="I14">
        <v>8</v>
      </c>
      <c r="J14" t="s">
        <v>48</v>
      </c>
      <c r="K14" s="18">
        <f t="shared" si="0"/>
        <v>-3083083.7932681385</v>
      </c>
    </row>
    <row r="15" spans="1:11" x14ac:dyDescent="0.25">
      <c r="B15" s="5"/>
      <c r="D15" s="10"/>
      <c r="I15">
        <v>9</v>
      </c>
      <c r="J15" t="s">
        <v>49</v>
      </c>
      <c r="K15" s="18">
        <f t="shared" si="0"/>
        <v>-4663367.1430508737</v>
      </c>
    </row>
    <row r="16" spans="1:11" ht="15.75" thickBot="1" x14ac:dyDescent="0.3">
      <c r="A16" s="8"/>
      <c r="B16" s="9" t="s">
        <v>121</v>
      </c>
      <c r="C16" s="16" t="s">
        <v>120</v>
      </c>
      <c r="D16" s="16" t="s">
        <v>45</v>
      </c>
      <c r="E16" s="17" t="s">
        <v>38</v>
      </c>
      <c r="I16">
        <v>10</v>
      </c>
      <c r="J16" t="s">
        <v>126</v>
      </c>
    </row>
    <row r="17" spans="1:11" x14ac:dyDescent="0.25">
      <c r="A17">
        <v>1</v>
      </c>
      <c r="B17" t="s">
        <v>0</v>
      </c>
      <c r="C17" t="s">
        <v>50</v>
      </c>
      <c r="D17" t="s">
        <v>39</v>
      </c>
      <c r="E17" s="1">
        <v>-39753565.214342855</v>
      </c>
      <c r="I17">
        <v>11</v>
      </c>
      <c r="J17" t="s">
        <v>127</v>
      </c>
      <c r="K17" s="21"/>
    </row>
    <row r="18" spans="1:11" x14ac:dyDescent="0.25">
      <c r="A18">
        <v>2</v>
      </c>
      <c r="B18" t="s">
        <v>1</v>
      </c>
      <c r="C18" t="s">
        <v>51</v>
      </c>
      <c r="D18" t="s">
        <v>40</v>
      </c>
      <c r="E18" s="1">
        <v>-580115.98394105583</v>
      </c>
    </row>
    <row r="19" spans="1:11" x14ac:dyDescent="0.25">
      <c r="A19">
        <v>3</v>
      </c>
      <c r="B19" t="s">
        <v>2</v>
      </c>
      <c r="C19" t="s">
        <v>52</v>
      </c>
      <c r="D19" t="s">
        <v>41</v>
      </c>
      <c r="E19" s="1">
        <v>-7040326.6921589039</v>
      </c>
      <c r="J19" t="s">
        <v>128</v>
      </c>
      <c r="K19" s="18">
        <f>SUM(K7:K17)</f>
        <v>-76388931.295079261</v>
      </c>
    </row>
    <row r="20" spans="1:11" x14ac:dyDescent="0.25">
      <c r="A20">
        <v>4</v>
      </c>
      <c r="B20" t="s">
        <v>3</v>
      </c>
      <c r="C20" t="s">
        <v>53</v>
      </c>
      <c r="D20" t="s">
        <v>42</v>
      </c>
      <c r="E20" s="1">
        <v>-89604.632454309613</v>
      </c>
    </row>
    <row r="21" spans="1:11" x14ac:dyDescent="0.25">
      <c r="A21">
        <v>5</v>
      </c>
      <c r="B21" t="s">
        <v>4</v>
      </c>
      <c r="C21" t="s">
        <v>54</v>
      </c>
      <c r="D21" t="s">
        <v>42</v>
      </c>
      <c r="E21" s="1">
        <v>-159876.92051901296</v>
      </c>
      <c r="J21" s="19" t="s">
        <v>129</v>
      </c>
      <c r="K21" s="20">
        <f>E24</f>
        <v>-4949096.4543112777</v>
      </c>
    </row>
    <row r="22" spans="1:11" x14ac:dyDescent="0.25">
      <c r="A22">
        <v>6</v>
      </c>
      <c r="B22" t="s">
        <v>5</v>
      </c>
      <c r="C22" t="s">
        <v>55</v>
      </c>
      <c r="D22" t="s">
        <v>42</v>
      </c>
      <c r="E22" s="1">
        <v>-67623.163929626346</v>
      </c>
    </row>
    <row r="23" spans="1:11" x14ac:dyDescent="0.25">
      <c r="A23">
        <v>7</v>
      </c>
      <c r="B23" t="s">
        <v>6</v>
      </c>
      <c r="C23" t="s">
        <v>56</v>
      </c>
      <c r="D23" t="s">
        <v>42</v>
      </c>
      <c r="E23" s="1">
        <v>-10844.327225212008</v>
      </c>
      <c r="F23" s="3"/>
      <c r="J23" s="19" t="s">
        <v>128</v>
      </c>
      <c r="K23" s="18">
        <f>K19+K21</f>
        <v>-81338027.749390543</v>
      </c>
    </row>
    <row r="24" spans="1:11" x14ac:dyDescent="0.25">
      <c r="A24">
        <v>8</v>
      </c>
      <c r="B24" t="s">
        <v>7</v>
      </c>
      <c r="C24" t="s">
        <v>43</v>
      </c>
      <c r="D24" t="s">
        <v>125</v>
      </c>
      <c r="E24" s="1">
        <v>-4949096.4543112777</v>
      </c>
    </row>
    <row r="25" spans="1:11" x14ac:dyDescent="0.25">
      <c r="A25">
        <v>9</v>
      </c>
      <c r="B25" t="s">
        <v>8</v>
      </c>
      <c r="C25" t="s">
        <v>57</v>
      </c>
      <c r="D25" t="s">
        <v>44</v>
      </c>
      <c r="E25" s="1">
        <v>-104869.21567678824</v>
      </c>
      <c r="J25" s="19" t="s">
        <v>130</v>
      </c>
      <c r="K25" s="14">
        <f>E7+K23</f>
        <v>-5085926.5608810186</v>
      </c>
    </row>
    <row r="26" spans="1:11" x14ac:dyDescent="0.25">
      <c r="A26">
        <v>10</v>
      </c>
      <c r="B26" t="s">
        <v>9</v>
      </c>
      <c r="C26" t="s">
        <v>57</v>
      </c>
      <c r="D26" t="s">
        <v>44</v>
      </c>
      <c r="E26" s="1">
        <v>-6899329.8158272803</v>
      </c>
    </row>
    <row r="27" spans="1:11" x14ac:dyDescent="0.25">
      <c r="A27">
        <v>11</v>
      </c>
      <c r="B27" t="s">
        <v>10</v>
      </c>
      <c r="C27" t="s">
        <v>57</v>
      </c>
      <c r="D27" t="s">
        <v>44</v>
      </c>
      <c r="E27" s="1">
        <v>-4371866.3188429046</v>
      </c>
    </row>
    <row r="28" spans="1:11" x14ac:dyDescent="0.25">
      <c r="A28">
        <v>12</v>
      </c>
      <c r="B28" t="s">
        <v>11</v>
      </c>
      <c r="C28" t="s">
        <v>57</v>
      </c>
      <c r="D28" t="s">
        <v>44</v>
      </c>
      <c r="E28" s="1">
        <v>-580949.62722903863</v>
      </c>
    </row>
    <row r="29" spans="1:11" x14ac:dyDescent="0.25">
      <c r="A29">
        <v>13</v>
      </c>
      <c r="B29" t="s">
        <v>12</v>
      </c>
      <c r="C29" t="s">
        <v>57</v>
      </c>
      <c r="D29" t="s">
        <v>44</v>
      </c>
      <c r="E29" s="1">
        <v>-1974336.3340792563</v>
      </c>
    </row>
    <row r="30" spans="1:11" x14ac:dyDescent="0.25">
      <c r="A30">
        <v>14</v>
      </c>
      <c r="B30" t="s">
        <v>13</v>
      </c>
      <c r="C30" t="s">
        <v>57</v>
      </c>
      <c r="D30" t="s">
        <v>44</v>
      </c>
      <c r="E30" s="6">
        <v>-2564547.2181663206</v>
      </c>
    </row>
    <row r="31" spans="1:11" x14ac:dyDescent="0.25">
      <c r="A31">
        <v>15</v>
      </c>
      <c r="B31" t="s">
        <v>14</v>
      </c>
      <c r="C31" t="s">
        <v>57</v>
      </c>
      <c r="D31" t="s">
        <v>44</v>
      </c>
      <c r="E31" s="6">
        <v>930080.30506556947</v>
      </c>
    </row>
    <row r="32" spans="1:11" x14ac:dyDescent="0.25">
      <c r="A32">
        <v>16</v>
      </c>
      <c r="B32" t="s">
        <v>15</v>
      </c>
      <c r="C32" t="s">
        <v>57</v>
      </c>
      <c r="D32" t="s">
        <v>44</v>
      </c>
      <c r="E32" s="6">
        <v>-971019.42624611314</v>
      </c>
    </row>
    <row r="33" spans="1:5" x14ac:dyDescent="0.25">
      <c r="A33">
        <v>17</v>
      </c>
      <c r="B33" t="s">
        <v>16</v>
      </c>
      <c r="C33" t="s">
        <v>57</v>
      </c>
      <c r="D33" t="s">
        <v>44</v>
      </c>
      <c r="E33" s="6">
        <v>-1035781.7826942671</v>
      </c>
    </row>
    <row r="34" spans="1:5" x14ac:dyDescent="0.25">
      <c r="A34">
        <v>18</v>
      </c>
      <c r="B34" t="s">
        <v>17</v>
      </c>
      <c r="C34" t="s">
        <v>57</v>
      </c>
      <c r="D34" t="s">
        <v>44</v>
      </c>
      <c r="E34" s="6">
        <v>-1293340.7628016863</v>
      </c>
    </row>
    <row r="35" spans="1:5" x14ac:dyDescent="0.25">
      <c r="A35">
        <v>19</v>
      </c>
      <c r="B35" t="s">
        <v>18</v>
      </c>
      <c r="C35" t="s">
        <v>57</v>
      </c>
      <c r="D35" t="s">
        <v>44</v>
      </c>
      <c r="E35" s="6">
        <v>-7327.02037185058</v>
      </c>
    </row>
    <row r="36" spans="1:5" x14ac:dyDescent="0.25">
      <c r="A36">
        <v>20</v>
      </c>
      <c r="B36" t="s">
        <v>19</v>
      </c>
      <c r="C36" t="s">
        <v>58</v>
      </c>
      <c r="D36" t="s">
        <v>46</v>
      </c>
      <c r="E36" s="6">
        <v>-451310.36809071712</v>
      </c>
    </row>
    <row r="37" spans="1:5" x14ac:dyDescent="0.25">
      <c r="A37">
        <v>21</v>
      </c>
      <c r="B37" t="s">
        <v>20</v>
      </c>
      <c r="C37" t="s">
        <v>59</v>
      </c>
      <c r="D37" t="s">
        <v>46</v>
      </c>
      <c r="E37" s="6">
        <v>-830811.80073156627</v>
      </c>
    </row>
    <row r="38" spans="1:5" x14ac:dyDescent="0.25">
      <c r="A38">
        <v>22</v>
      </c>
      <c r="B38" t="s">
        <v>21</v>
      </c>
      <c r="C38" t="s">
        <v>60</v>
      </c>
      <c r="D38" t="s">
        <v>46</v>
      </c>
      <c r="E38" s="6">
        <v>-453279.23924640007</v>
      </c>
    </row>
    <row r="39" spans="1:5" x14ac:dyDescent="0.25">
      <c r="A39">
        <v>23</v>
      </c>
      <c r="B39" t="s">
        <v>22</v>
      </c>
      <c r="C39" t="s">
        <v>61</v>
      </c>
      <c r="D39" t="s">
        <v>47</v>
      </c>
      <c r="E39" s="6">
        <v>-181407.07604764262</v>
      </c>
    </row>
    <row r="40" spans="1:5" x14ac:dyDescent="0.25">
      <c r="A40">
        <v>24</v>
      </c>
      <c r="B40" t="s">
        <v>23</v>
      </c>
      <c r="C40" t="s">
        <v>62</v>
      </c>
      <c r="D40" t="s">
        <v>47</v>
      </c>
      <c r="E40" s="6">
        <v>-208177.96340401005</v>
      </c>
    </row>
    <row r="41" spans="1:5" x14ac:dyDescent="0.25">
      <c r="A41">
        <v>25</v>
      </c>
      <c r="B41" t="s">
        <v>24</v>
      </c>
      <c r="C41" t="s">
        <v>63</v>
      </c>
      <c r="D41" t="s">
        <v>47</v>
      </c>
      <c r="E41" s="6">
        <v>83384.979860075284</v>
      </c>
    </row>
    <row r="42" spans="1:5" x14ac:dyDescent="0.25">
      <c r="A42">
        <v>26</v>
      </c>
      <c r="B42" t="s">
        <v>25</v>
      </c>
      <c r="C42" t="s">
        <v>64</v>
      </c>
      <c r="D42" t="s">
        <v>47</v>
      </c>
      <c r="E42" s="6">
        <v>-25634.739659053739</v>
      </c>
    </row>
    <row r="43" spans="1:5" x14ac:dyDescent="0.25">
      <c r="A43">
        <v>27</v>
      </c>
      <c r="B43" t="s">
        <v>94</v>
      </c>
      <c r="C43" t="s">
        <v>65</v>
      </c>
      <c r="D43" t="s">
        <v>48</v>
      </c>
      <c r="E43" s="6">
        <v>-2014583.3039237373</v>
      </c>
    </row>
    <row r="44" spans="1:5" x14ac:dyDescent="0.25">
      <c r="A44">
        <v>28</v>
      </c>
      <c r="B44" t="s">
        <v>93</v>
      </c>
      <c r="C44" t="s">
        <v>66</v>
      </c>
      <c r="D44" t="s">
        <v>48</v>
      </c>
      <c r="E44" s="6">
        <v>1325797.5358368284</v>
      </c>
    </row>
    <row r="45" spans="1:5" x14ac:dyDescent="0.25">
      <c r="A45">
        <v>29</v>
      </c>
      <c r="B45" t="s">
        <v>92</v>
      </c>
      <c r="C45" t="s">
        <v>67</v>
      </c>
      <c r="D45" t="s">
        <v>48</v>
      </c>
      <c r="E45" s="6">
        <v>920602.01305382629</v>
      </c>
    </row>
    <row r="46" spans="1:5" x14ac:dyDescent="0.25">
      <c r="A46">
        <v>30</v>
      </c>
      <c r="B46" s="4" t="s">
        <v>91</v>
      </c>
      <c r="C46" t="s">
        <v>68</v>
      </c>
      <c r="D46" t="s">
        <v>48</v>
      </c>
      <c r="E46" s="6">
        <v>-41904.604254868347</v>
      </c>
    </row>
    <row r="47" spans="1:5" x14ac:dyDescent="0.25">
      <c r="A47">
        <v>31</v>
      </c>
      <c r="B47" t="s">
        <v>26</v>
      </c>
      <c r="C47" t="s">
        <v>69</v>
      </c>
      <c r="D47" t="s">
        <v>48</v>
      </c>
      <c r="E47" s="6">
        <v>-325466.45662818151</v>
      </c>
    </row>
    <row r="48" spans="1:5" x14ac:dyDescent="0.25">
      <c r="A48">
        <v>32</v>
      </c>
      <c r="B48" t="s">
        <v>27</v>
      </c>
      <c r="C48" t="s">
        <v>70</v>
      </c>
      <c r="D48" t="s">
        <v>48</v>
      </c>
      <c r="E48" s="6">
        <v>-15241.306913000066</v>
      </c>
    </row>
    <row r="49" spans="1:5" x14ac:dyDescent="0.25">
      <c r="A49">
        <v>33</v>
      </c>
      <c r="B49" t="s">
        <v>28</v>
      </c>
      <c r="C49" t="s">
        <v>71</v>
      </c>
      <c r="D49" t="s">
        <v>48</v>
      </c>
      <c r="E49" s="6">
        <v>714576.12430135533</v>
      </c>
    </row>
    <row r="50" spans="1:5" x14ac:dyDescent="0.25">
      <c r="A50">
        <v>34</v>
      </c>
      <c r="B50" t="s">
        <v>29</v>
      </c>
      <c r="C50" t="s">
        <v>72</v>
      </c>
      <c r="D50" t="s">
        <v>48</v>
      </c>
      <c r="E50" s="6">
        <v>-3728944.3679951979</v>
      </c>
    </row>
    <row r="51" spans="1:5" x14ac:dyDescent="0.25">
      <c r="A51">
        <v>35</v>
      </c>
      <c r="B51" t="s">
        <v>30</v>
      </c>
      <c r="C51" t="s">
        <v>95</v>
      </c>
      <c r="D51" t="s">
        <v>49</v>
      </c>
      <c r="E51" s="6">
        <v>-475262.90977960808</v>
      </c>
    </row>
    <row r="52" spans="1:5" x14ac:dyDescent="0.25">
      <c r="A52">
        <v>36</v>
      </c>
      <c r="B52" t="s">
        <v>31</v>
      </c>
      <c r="C52" t="s">
        <v>96</v>
      </c>
      <c r="D52" t="s">
        <v>49</v>
      </c>
      <c r="E52" s="6">
        <v>-35831.853018515278</v>
      </c>
    </row>
    <row r="53" spans="1:5" x14ac:dyDescent="0.25">
      <c r="A53">
        <v>37</v>
      </c>
      <c r="B53" t="s">
        <v>32</v>
      </c>
      <c r="C53" t="s">
        <v>97</v>
      </c>
      <c r="D53" t="s">
        <v>49</v>
      </c>
      <c r="E53" s="6">
        <v>-75184.225232265424</v>
      </c>
    </row>
    <row r="54" spans="1:5" x14ac:dyDescent="0.25">
      <c r="A54">
        <v>38</v>
      </c>
      <c r="B54" t="s">
        <v>33</v>
      </c>
      <c r="C54" t="s">
        <v>98</v>
      </c>
      <c r="D54" t="s">
        <v>49</v>
      </c>
      <c r="E54" s="6">
        <v>-22869.588011213113</v>
      </c>
    </row>
    <row r="55" spans="1:5" x14ac:dyDescent="0.25">
      <c r="A55">
        <v>39</v>
      </c>
      <c r="B55" t="s">
        <v>34</v>
      </c>
      <c r="C55" t="s">
        <v>99</v>
      </c>
      <c r="D55" t="s">
        <v>49</v>
      </c>
      <c r="E55" s="6">
        <v>-1332746.6035496732</v>
      </c>
    </row>
    <row r="56" spans="1:5" x14ac:dyDescent="0.25">
      <c r="A56">
        <v>40</v>
      </c>
      <c r="B56" t="s">
        <v>90</v>
      </c>
      <c r="C56" t="s">
        <v>100</v>
      </c>
      <c r="D56" t="s">
        <v>49</v>
      </c>
      <c r="E56" s="6">
        <v>-76597.417082570028</v>
      </c>
    </row>
    <row r="57" spans="1:5" x14ac:dyDescent="0.25">
      <c r="A57">
        <v>41</v>
      </c>
      <c r="B57" t="s">
        <v>89</v>
      </c>
      <c r="C57" t="s">
        <v>101</v>
      </c>
      <c r="D57" t="s">
        <v>49</v>
      </c>
      <c r="E57" s="6">
        <v>-279571.29325013747</v>
      </c>
    </row>
    <row r="58" spans="1:5" x14ac:dyDescent="0.25">
      <c r="A58">
        <v>42</v>
      </c>
      <c r="B58" t="s">
        <v>88</v>
      </c>
      <c r="C58" t="s">
        <v>102</v>
      </c>
      <c r="D58" t="s">
        <v>49</v>
      </c>
      <c r="E58" s="6">
        <v>-70370.44169087708</v>
      </c>
    </row>
    <row r="59" spans="1:5" x14ac:dyDescent="0.25">
      <c r="A59">
        <v>43</v>
      </c>
      <c r="B59" t="s">
        <v>87</v>
      </c>
      <c r="C59" t="s">
        <v>103</v>
      </c>
      <c r="D59" t="s">
        <v>49</v>
      </c>
      <c r="E59" s="6">
        <v>-1178.411068176385</v>
      </c>
    </row>
    <row r="60" spans="1:5" x14ac:dyDescent="0.25">
      <c r="A60">
        <v>44</v>
      </c>
      <c r="B60" t="s">
        <v>86</v>
      </c>
      <c r="C60" t="s">
        <v>104</v>
      </c>
      <c r="D60" t="s">
        <v>49</v>
      </c>
      <c r="E60" s="6">
        <v>-2045.0360733042471</v>
      </c>
    </row>
    <row r="61" spans="1:5" x14ac:dyDescent="0.25">
      <c r="A61">
        <v>45</v>
      </c>
      <c r="B61" t="s">
        <v>85</v>
      </c>
      <c r="C61" t="s">
        <v>105</v>
      </c>
      <c r="D61" t="s">
        <v>49</v>
      </c>
      <c r="E61" s="6">
        <v>-190907.15005057305</v>
      </c>
    </row>
    <row r="62" spans="1:5" x14ac:dyDescent="0.25">
      <c r="A62">
        <v>46</v>
      </c>
      <c r="B62" t="s">
        <v>85</v>
      </c>
      <c r="C62" t="s">
        <v>106</v>
      </c>
      <c r="D62" t="s">
        <v>49</v>
      </c>
      <c r="E62" s="6">
        <v>-78124.752608751878</v>
      </c>
    </row>
    <row r="63" spans="1:5" x14ac:dyDescent="0.25">
      <c r="A63">
        <v>47</v>
      </c>
      <c r="B63" t="s">
        <v>84</v>
      </c>
      <c r="C63" t="s">
        <v>107</v>
      </c>
      <c r="D63" t="s">
        <v>49</v>
      </c>
      <c r="E63" s="6">
        <v>-3552.79539907258</v>
      </c>
    </row>
    <row r="64" spans="1:5" x14ac:dyDescent="0.25">
      <c r="A64">
        <v>48</v>
      </c>
      <c r="B64" t="s">
        <v>83</v>
      </c>
      <c r="C64" t="s">
        <v>108</v>
      </c>
      <c r="D64" t="s">
        <v>49</v>
      </c>
      <c r="E64" s="6">
        <v>-23300.183471687138</v>
      </c>
    </row>
    <row r="65" spans="1:5" x14ac:dyDescent="0.25">
      <c r="A65">
        <v>49</v>
      </c>
      <c r="B65" t="s">
        <v>82</v>
      </c>
      <c r="C65" t="s">
        <v>109</v>
      </c>
      <c r="D65" t="s">
        <v>49</v>
      </c>
      <c r="E65" s="6">
        <v>-12179.899849236943</v>
      </c>
    </row>
    <row r="66" spans="1:5" x14ac:dyDescent="0.25">
      <c r="A66">
        <v>50</v>
      </c>
      <c r="B66" t="s">
        <v>81</v>
      </c>
      <c r="C66" t="s">
        <v>117</v>
      </c>
      <c r="D66" t="s">
        <v>49</v>
      </c>
      <c r="E66" s="6">
        <v>-31590.688245036174</v>
      </c>
    </row>
    <row r="67" spans="1:5" x14ac:dyDescent="0.25">
      <c r="A67">
        <v>51</v>
      </c>
      <c r="B67" t="s">
        <v>80</v>
      </c>
      <c r="C67" t="s">
        <v>118</v>
      </c>
      <c r="D67" t="s">
        <v>49</v>
      </c>
      <c r="E67" s="6">
        <v>-95848.744413917884</v>
      </c>
    </row>
    <row r="68" spans="1:5" x14ac:dyDescent="0.25">
      <c r="A68">
        <v>52</v>
      </c>
      <c r="B68" t="s">
        <v>79</v>
      </c>
      <c r="C68" t="s">
        <v>110</v>
      </c>
      <c r="D68" t="s">
        <v>49</v>
      </c>
      <c r="E68" s="6">
        <v>-8781.6939136371948</v>
      </c>
    </row>
    <row r="69" spans="1:5" x14ac:dyDescent="0.25">
      <c r="A69">
        <v>53</v>
      </c>
      <c r="B69" t="s">
        <v>78</v>
      </c>
      <c r="C69" t="s">
        <v>111</v>
      </c>
      <c r="D69" t="s">
        <v>49</v>
      </c>
      <c r="E69" s="6">
        <v>-161777.166513531</v>
      </c>
    </row>
    <row r="70" spans="1:5" x14ac:dyDescent="0.25">
      <c r="A70">
        <v>54</v>
      </c>
      <c r="B70" t="s">
        <v>77</v>
      </c>
      <c r="C70" t="s">
        <v>112</v>
      </c>
      <c r="D70" t="s">
        <v>49</v>
      </c>
      <c r="E70" s="6">
        <v>-99623.904454556294</v>
      </c>
    </row>
    <row r="71" spans="1:5" x14ac:dyDescent="0.25">
      <c r="A71">
        <v>55</v>
      </c>
      <c r="B71" t="s">
        <v>76</v>
      </c>
      <c r="C71" t="s">
        <v>113</v>
      </c>
      <c r="D71" t="s">
        <v>49</v>
      </c>
      <c r="E71" s="6">
        <v>-103487.59381624032</v>
      </c>
    </row>
    <row r="72" spans="1:5" x14ac:dyDescent="0.25">
      <c r="A72">
        <v>56</v>
      </c>
      <c r="B72" t="s">
        <v>75</v>
      </c>
      <c r="C72" t="s">
        <v>114</v>
      </c>
      <c r="D72" t="s">
        <v>49</v>
      </c>
      <c r="E72" s="6">
        <v>-49866.344455387909</v>
      </c>
    </row>
    <row r="73" spans="1:5" x14ac:dyDescent="0.25">
      <c r="A73">
        <v>57</v>
      </c>
      <c r="B73" t="s">
        <v>74</v>
      </c>
      <c r="C73" t="s">
        <v>115</v>
      </c>
      <c r="D73" t="s">
        <v>49</v>
      </c>
      <c r="E73" s="6">
        <v>-96521.382457224652</v>
      </c>
    </row>
    <row r="74" spans="1:5" x14ac:dyDescent="0.25">
      <c r="A74">
        <v>58</v>
      </c>
      <c r="B74" t="s">
        <v>35</v>
      </c>
      <c r="C74" t="s">
        <v>116</v>
      </c>
      <c r="D74" t="s">
        <v>49</v>
      </c>
      <c r="E74" s="6">
        <v>-1336147.0646456806</v>
      </c>
    </row>
    <row r="75" spans="1:5" ht="15.75" thickBot="1" x14ac:dyDescent="0.3">
      <c r="A75">
        <v>59</v>
      </c>
      <c r="B75" t="s">
        <v>36</v>
      </c>
      <c r="C75" t="s">
        <v>73</v>
      </c>
      <c r="D75" t="s">
        <v>48</v>
      </c>
      <c r="E75" s="13">
        <v>82080.573254836723</v>
      </c>
    </row>
    <row r="77" spans="1:5" x14ac:dyDescent="0.25">
      <c r="B77" s="11" t="s">
        <v>123</v>
      </c>
      <c r="E77" s="3">
        <f>SUM(E17:E75)</f>
        <v>-81338027.749390498</v>
      </c>
    </row>
    <row r="78" spans="1:5" x14ac:dyDescent="0.25">
      <c r="B78" s="11" t="str">
        <f>"Division Revenue Requirement "&amp;IF(E78&lt;0, "Decrease","Increase")</f>
        <v>Division Revenue Requirement Decrease</v>
      </c>
      <c r="E78" s="14">
        <f>E7+E77</f>
        <v>-5085926.5608809739</v>
      </c>
    </row>
    <row r="80" spans="1:5" x14ac:dyDescent="0.25">
      <c r="B80" s="12" t="s">
        <v>124</v>
      </c>
    </row>
  </sheetData>
  <mergeCells count="1">
    <mergeCell ref="B5:E5"/>
  </mergeCells>
  <pageMargins left="0.7" right="0.7" top="0.75" bottom="0.75" header="0.3" footer="0.3"/>
  <pageSetup scale="98" fitToHeight="0" orientation="portrait" r:id="rId1"/>
  <headerFooter>
    <oddHeader>&amp;R&amp;"-,Italic"&amp;9Artie Powell
DPU Exhibit 2.5 DIR-RR
Docket No. 13-035-184
&amp;"-,Regular"&amp;12Page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MCroft</dc:creator>
  <cp:lastModifiedBy>laurieharris</cp:lastModifiedBy>
  <cp:lastPrinted>2014-04-30T20:44:30Z</cp:lastPrinted>
  <dcterms:created xsi:type="dcterms:W3CDTF">2014-04-29T17:25:16Z</dcterms:created>
  <dcterms:modified xsi:type="dcterms:W3CDTF">2014-05-03T16:29:04Z</dcterms:modified>
</cp:coreProperties>
</file>